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bred.sharepoint.com/sites/Marketing-Communications/Delte dokumenter/Communications/DanBred News/Sow longevity/"/>
    </mc:Choice>
  </mc:AlternateContent>
  <xr:revisionPtr revIDLastSave="99" documentId="8_{CA5995BA-5312-496F-8817-EFE4A1B2C8EB}" xr6:coauthVersionLast="47" xr6:coauthVersionMax="47" xr10:uidLastSave="{19E0AF0D-D683-4129-8203-B15A1003C4A7}"/>
  <bookViews>
    <workbookView xWindow="585" yWindow="390" windowWidth="28485" windowHeight="19515" firstSheet="1" xr2:uid="{F614BCC1-3CDF-4C88-BE4A-EC43E83C157C}"/>
  </bookViews>
  <sheets>
    <sheet name="Purchasing gilts" sheetId="1" r:id="rId1"/>
    <sheet name="On farm replacement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8" i="2"/>
  <c r="C8" i="1"/>
  <c r="C20" i="1" s="1"/>
  <c r="C10" i="1"/>
  <c r="C16" i="1" s="1"/>
  <c r="E21" i="2" l="1"/>
  <c r="D21" i="2"/>
  <c r="C21" i="2"/>
  <c r="E16" i="2"/>
  <c r="D16" i="2"/>
  <c r="C16" i="2"/>
  <c r="C17" i="2" s="1"/>
  <c r="C11" i="2"/>
  <c r="E20" i="1"/>
  <c r="C11" i="1"/>
  <c r="C19" i="1" s="1"/>
  <c r="E19" i="1" s="1"/>
  <c r="E16" i="1"/>
  <c r="D20" i="1"/>
  <c r="D16" i="1"/>
  <c r="C20" i="2" l="1"/>
  <c r="C19" i="2" s="1"/>
  <c r="E17" i="2"/>
  <c r="D17" i="2"/>
  <c r="D19" i="1"/>
  <c r="C18" i="1"/>
  <c r="E19" i="2" l="1"/>
  <c r="D19" i="2"/>
  <c r="E20" i="2"/>
  <c r="D20" i="2"/>
  <c r="E18" i="1"/>
  <c r="D18" i="1"/>
</calcChain>
</file>

<file path=xl/sharedStrings.xml><?xml version="1.0" encoding="utf-8"?>
<sst xmlns="http://schemas.openxmlformats.org/spreadsheetml/2006/main" count="63" uniqueCount="41">
  <si>
    <t xml:space="preserve">Calculation for gilt replacement </t>
  </si>
  <si>
    <t xml:space="preserve">Target is to maintain an optimal herd structure. Gilts should represent around 20% of the sow herd.                                                          The average herd parity is 3.5 - remember to calculate for seasonal changes as well as productivity. </t>
  </si>
  <si>
    <t xml:space="preserve">Calculate gilts needed per week </t>
  </si>
  <si>
    <t xml:space="preserve">Reference </t>
  </si>
  <si>
    <t>Herd size</t>
  </si>
  <si>
    <t xml:space="preserve">#sows </t>
  </si>
  <si>
    <t xml:space="preserve">Litters/sow/year </t>
  </si>
  <si>
    <t>2.2 - 2.4</t>
  </si>
  <si>
    <t>Farrowings/week</t>
  </si>
  <si>
    <t xml:space="preserve">Annual replacement rate </t>
  </si>
  <si>
    <t xml:space="preserve">45-55 % </t>
  </si>
  <si>
    <t># Replacement gilts/year</t>
  </si>
  <si>
    <t>-</t>
  </si>
  <si>
    <t># Replacement gilts/batch</t>
  </si>
  <si>
    <t>Selection rate from purchase to mating</t>
  </si>
  <si>
    <t>85-90%</t>
  </si>
  <si>
    <t xml:space="preserve">Parameters that influence the gilt flow </t>
  </si>
  <si>
    <t>Example1</t>
  </si>
  <si>
    <t>Example 2</t>
  </si>
  <si>
    <t>Try out for your farm</t>
  </si>
  <si>
    <t>% Selection rate from purchase to mating</t>
  </si>
  <si>
    <r>
      <t xml:space="preserve">Insert </t>
    </r>
    <r>
      <rPr>
        <i/>
        <sz val="11"/>
        <color rgb="FF000000"/>
        <rFont val="Dax"/>
      </rPr>
      <t>'% selection rate from purchase to mating'</t>
    </r>
  </si>
  <si>
    <t># Gilts needed per year</t>
  </si>
  <si>
    <t>Expected farrowing rate (%)</t>
  </si>
  <si>
    <r>
      <t xml:space="preserve">Insert '% </t>
    </r>
    <r>
      <rPr>
        <i/>
        <sz val="11"/>
        <color rgb="FF000000"/>
        <rFont val="Dax"/>
      </rPr>
      <t>expected farrowing rate'</t>
    </r>
    <r>
      <rPr>
        <sz val="11"/>
        <color rgb="FF000000"/>
        <rFont val="Dax"/>
      </rPr>
      <t xml:space="preserve"> in your herd</t>
    </r>
  </si>
  <si>
    <t>#Sows inseminated/batch</t>
  </si>
  <si>
    <t># Gilts inseminated/batch</t>
  </si>
  <si>
    <t>#Inseminations needed per batch</t>
  </si>
  <si>
    <t xml:space="preserve">** DanBred is in no way liable or responsible for the interpritation of the results hereby. </t>
  </si>
  <si>
    <t xml:space="preserve">Target is to maintain an optimal herd structure. Gilts should represent around 20% of the sow herd.                                                                                                                                The average herd parity is 3.5, and a rule of thumb is that you should produce app. 50 % more than your needed replacement rate. </t>
  </si>
  <si>
    <t>Try out for your farm by adding parameter in your farm</t>
  </si>
  <si>
    <t>Farrowings/batch</t>
  </si>
  <si>
    <t xml:space="preserve">Selection rate from birth to mating </t>
  </si>
  <si>
    <t>50-80 %</t>
  </si>
  <si>
    <t xml:space="preserve">% Selection rate (from birth to mating) </t>
  </si>
  <si>
    <t>Insert % selection rate from birth to mating in your herd</t>
  </si>
  <si>
    <t>Actual number of gilts produced</t>
  </si>
  <si>
    <t># Gilts born per batch</t>
  </si>
  <si>
    <t>Insert the expected farrowing rate in your herd</t>
  </si>
  <si>
    <t xml:space="preserve">* This calculator should be viewed as the simplest calculation to help guide you in your production, herd conditions and productivity should always be factored in. </t>
  </si>
  <si>
    <t xml:space="preserve">** DanBred is in no way liable or responsible for the interpretation of the results hereby.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</si>
</sst>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rgb="FF000000"/>
      <name val="Dax"/>
    </font>
    <font>
      <sz val="11"/>
      <color rgb="FF000000"/>
      <name val="Dax"/>
    </font>
    <font>
      <i/>
      <sz val="11"/>
      <color rgb="FF000000"/>
      <name val="Dax"/>
    </font>
    <font>
      <b/>
      <sz val="12"/>
      <color rgb="FFFFFFFF"/>
      <name val="Dax"/>
    </font>
    <font>
      <b/>
      <sz val="10"/>
      <color rgb="FFFFFFFF"/>
      <name val="Dax"/>
    </font>
    <font>
      <sz val="11"/>
      <color rgb="FFFFFFFF"/>
      <name val="Dax"/>
    </font>
    <font>
      <b/>
      <sz val="16"/>
      <color rgb="FFFFFFFF"/>
      <name val="Dax"/>
    </font>
    <font>
      <b/>
      <sz val="12"/>
      <color rgb="FF800020"/>
      <name val="Dax"/>
    </font>
    <font>
      <b/>
      <sz val="11"/>
      <color rgb="FF800020"/>
      <name val="Dax"/>
    </font>
    <font>
      <sz val="12"/>
      <color rgb="FF800020"/>
      <name val="Dax"/>
    </font>
    <font>
      <b/>
      <i/>
      <sz val="12"/>
      <name val="Dax"/>
    </font>
    <font>
      <b/>
      <i/>
      <sz val="12"/>
      <color rgb="FF000000"/>
      <name val="Dax"/>
    </font>
    <font>
      <b/>
      <sz val="12"/>
      <color rgb="FF000000"/>
      <name val="Dax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06359"/>
        <bgColor rgb="FF706359"/>
      </patternFill>
    </fill>
    <fill>
      <patternFill patternType="solid">
        <fgColor rgb="FF800020"/>
        <bgColor rgb="FF800020"/>
      </patternFill>
    </fill>
    <fill>
      <patternFill patternType="solid">
        <fgColor rgb="FFD9D2CB"/>
        <bgColor rgb="FFD9D2CB"/>
      </patternFill>
    </fill>
    <fill>
      <patternFill patternType="solid">
        <fgColor rgb="FFD9D2CB"/>
        <bgColor rgb="FFFFFF00"/>
      </patternFill>
    </fill>
    <fill>
      <patternFill patternType="solid">
        <fgColor rgb="FFD9D2CB"/>
        <bgColor rgb="FFBFBFBF"/>
      </patternFill>
    </fill>
    <fill>
      <patternFill patternType="solid">
        <fgColor rgb="FFD9D2CB"/>
        <bgColor rgb="FFD0CECE"/>
      </patternFill>
    </fill>
    <fill>
      <patternFill patternType="solid">
        <fgColor rgb="FF800020"/>
        <bgColor rgb="FF833C0C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2" borderId="5" xfId="0" applyFont="1" applyFill="1" applyBorder="1"/>
    <xf numFmtId="0" fontId="2" fillId="0" borderId="0" xfId="0" applyFont="1"/>
    <xf numFmtId="0" fontId="2" fillId="2" borderId="4" xfId="0" applyFont="1" applyFill="1" applyBorder="1"/>
    <xf numFmtId="0" fontId="1" fillId="2" borderId="5" xfId="0" applyFont="1" applyFill="1" applyBorder="1" applyAlignment="1">
      <alignment vertical="center"/>
    </xf>
    <xf numFmtId="0" fontId="2" fillId="2" borderId="0" xfId="0" applyFont="1" applyFill="1"/>
    <xf numFmtId="0" fontId="5" fillId="3" borderId="4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" fontId="1" fillId="5" borderId="0" xfId="0" applyNumberFormat="1" applyFont="1" applyFill="1" applyAlignment="1">
      <alignment vertical="center"/>
    </xf>
    <xf numFmtId="9" fontId="8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9" fillId="5" borderId="0" xfId="0" applyFont="1" applyFill="1"/>
    <xf numFmtId="0" fontId="1" fillId="7" borderId="3" xfId="0" applyFont="1" applyFill="1" applyBorder="1" applyAlignment="1">
      <alignment vertical="center"/>
    </xf>
    <xf numFmtId="0" fontId="1" fillId="8" borderId="3" xfId="0" applyFont="1" applyFill="1" applyBorder="1"/>
    <xf numFmtId="0" fontId="11" fillId="2" borderId="5" xfId="0" applyFont="1" applyFill="1" applyBorder="1"/>
    <xf numFmtId="0" fontId="11" fillId="2" borderId="5" xfId="0" applyFont="1" applyFill="1" applyBorder="1" applyAlignment="1">
      <alignment vertical="top"/>
    </xf>
    <xf numFmtId="9" fontId="1" fillId="7" borderId="9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8" borderId="9" xfId="0" applyNumberFormat="1" applyFont="1" applyFill="1" applyBorder="1" applyAlignment="1">
      <alignment horizontal="center" vertical="center"/>
    </xf>
    <xf numFmtId="9" fontId="1" fillId="7" borderId="11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8" borderId="11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9" fontId="1" fillId="5" borderId="1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1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top"/>
    </xf>
    <xf numFmtId="1" fontId="12" fillId="2" borderId="15" xfId="0" applyNumberFormat="1" applyFont="1" applyFill="1" applyBorder="1" applyAlignment="1">
      <alignment horizontal="center" vertical="center"/>
    </xf>
    <xf numFmtId="1" fontId="13" fillId="2" borderId="15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" fillId="5" borderId="3" xfId="0" applyFont="1" applyFill="1" applyBorder="1"/>
    <xf numFmtId="1" fontId="1" fillId="5" borderId="1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" fontId="1" fillId="5" borderId="0" xfId="0" applyNumberFormat="1" applyFont="1" applyFill="1" applyAlignment="1">
      <alignment horizontal="center" vertical="center"/>
    </xf>
    <xf numFmtId="9" fontId="8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2" borderId="4" xfId="0" applyFill="1" applyBorder="1"/>
    <xf numFmtId="9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9" fontId="10" fillId="6" borderId="2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/>
    </xf>
    <xf numFmtId="1" fontId="1" fillId="5" borderId="18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9" fontId="10" fillId="5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20"/>
      <color rgb="FFD9D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7C74-AF4E-42D0-A2FC-45F2B877ECCD}">
  <dimension ref="A1:G25"/>
  <sheetViews>
    <sheetView tabSelected="1" workbookViewId="0">
      <selection activeCell="B25" sqref="B25"/>
    </sheetView>
  </sheetViews>
  <sheetFormatPr defaultRowHeight="15"/>
  <cols>
    <col min="2" max="2" width="45.28515625" customWidth="1"/>
    <col min="3" max="3" width="16.5703125" customWidth="1"/>
    <col min="4" max="4" width="16" customWidth="1"/>
    <col min="5" max="5" width="9.140625" hidden="1" customWidth="1"/>
    <col min="6" max="6" width="25.42578125" customWidth="1"/>
  </cols>
  <sheetData>
    <row r="1" spans="2:7" ht="15.75" thickBot="1"/>
    <row r="2" spans="2:7" ht="20.25">
      <c r="B2" s="41" t="s">
        <v>0</v>
      </c>
      <c r="C2" s="42"/>
      <c r="D2" s="42"/>
      <c r="E2" s="42"/>
      <c r="F2" s="43"/>
      <c r="G2" s="4"/>
    </row>
    <row r="3" spans="2:7" ht="15" customHeight="1">
      <c r="B3" s="44" t="s">
        <v>1</v>
      </c>
      <c r="C3" s="45"/>
      <c r="D3" s="45"/>
      <c r="E3" s="45"/>
      <c r="F3" s="46"/>
      <c r="G3" s="4"/>
    </row>
    <row r="4" spans="2:7">
      <c r="B4" s="44"/>
      <c r="C4" s="45"/>
      <c r="D4" s="45"/>
      <c r="E4" s="45"/>
      <c r="F4" s="46"/>
      <c r="G4" s="4"/>
    </row>
    <row r="5" spans="2:7" ht="15.75">
      <c r="B5" s="47" t="s">
        <v>2</v>
      </c>
      <c r="C5" s="48"/>
      <c r="D5" s="48"/>
      <c r="E5" s="48"/>
      <c r="F5" s="8" t="s">
        <v>3</v>
      </c>
      <c r="G5" s="7"/>
    </row>
    <row r="6" spans="2:7" ht="15.75">
      <c r="B6" s="6" t="s">
        <v>4</v>
      </c>
      <c r="C6" s="55">
        <v>250</v>
      </c>
      <c r="D6" s="55"/>
      <c r="E6" s="9"/>
      <c r="F6" s="5" t="s">
        <v>5</v>
      </c>
      <c r="G6" s="4"/>
    </row>
    <row r="7" spans="2:7" ht="15.75">
      <c r="B7" s="6" t="s">
        <v>6</v>
      </c>
      <c r="C7" s="55">
        <v>2.4</v>
      </c>
      <c r="D7" s="55"/>
      <c r="E7" s="9"/>
      <c r="F7" s="5" t="s">
        <v>7</v>
      </c>
      <c r="G7" s="4"/>
    </row>
    <row r="8" spans="2:7">
      <c r="B8" s="6" t="s">
        <v>8</v>
      </c>
      <c r="C8" s="56">
        <f>(C6*C7)/52</f>
        <v>11.538461538461538</v>
      </c>
      <c r="D8" s="56"/>
      <c r="E8" s="10"/>
      <c r="F8" s="5"/>
      <c r="G8" s="4"/>
    </row>
    <row r="9" spans="2:7" ht="15.75">
      <c r="B9" s="6" t="s">
        <v>9</v>
      </c>
      <c r="C9" s="57">
        <v>0.5</v>
      </c>
      <c r="D9" s="57"/>
      <c r="E9" s="11"/>
      <c r="F9" s="5" t="s">
        <v>10</v>
      </c>
      <c r="G9" s="4"/>
    </row>
    <row r="10" spans="2:7">
      <c r="B10" s="6" t="s">
        <v>11</v>
      </c>
      <c r="C10" s="58">
        <f>C6*C9</f>
        <v>125</v>
      </c>
      <c r="D10" s="58"/>
      <c r="E10" s="12"/>
      <c r="F10" s="59" t="s">
        <v>12</v>
      </c>
      <c r="G10" s="4"/>
    </row>
    <row r="11" spans="2:7">
      <c r="B11" s="6" t="s">
        <v>13</v>
      </c>
      <c r="C11" s="56">
        <f>C10/52</f>
        <v>2.4038461538461537</v>
      </c>
      <c r="D11" s="56"/>
      <c r="E11" s="10"/>
      <c r="F11" s="59" t="s">
        <v>12</v>
      </c>
      <c r="G11" s="4"/>
    </row>
    <row r="12" spans="2:7">
      <c r="B12" s="6" t="s">
        <v>14</v>
      </c>
      <c r="C12" s="60">
        <v>0.85</v>
      </c>
      <c r="D12" s="61"/>
      <c r="E12" s="13"/>
      <c r="F12" s="5" t="s">
        <v>15</v>
      </c>
      <c r="G12" s="4"/>
    </row>
    <row r="13" spans="2:7" ht="15.75">
      <c r="B13" s="62" t="s">
        <v>16</v>
      </c>
      <c r="C13" s="63"/>
      <c r="D13" s="63"/>
      <c r="E13" s="63"/>
      <c r="F13" s="64"/>
      <c r="G13" s="4"/>
    </row>
    <row r="14" spans="2:7" ht="21.75" customHeight="1">
      <c r="B14" s="26"/>
      <c r="C14" s="27" t="s">
        <v>17</v>
      </c>
      <c r="D14" s="27" t="s">
        <v>18</v>
      </c>
      <c r="E14" s="65" t="s">
        <v>19</v>
      </c>
      <c r="F14" s="66"/>
      <c r="G14" s="4"/>
    </row>
    <row r="15" spans="2:7" ht="15.75" thickBot="1">
      <c r="B15" s="14" t="s">
        <v>20</v>
      </c>
      <c r="C15" s="18">
        <v>0.95</v>
      </c>
      <c r="D15" s="22">
        <v>0.9</v>
      </c>
      <c r="E15" s="67">
        <v>0.9</v>
      </c>
      <c r="F15" s="68"/>
      <c r="G15" s="4" t="s">
        <v>21</v>
      </c>
    </row>
    <row r="16" spans="2:7">
      <c r="B16" s="17" t="s">
        <v>22</v>
      </c>
      <c r="C16" s="19">
        <f>C10/C15</f>
        <v>131.57894736842107</v>
      </c>
      <c r="D16" s="23">
        <f>C10/D15</f>
        <v>138.88888888888889</v>
      </c>
      <c r="E16" s="69">
        <f>C10/E15</f>
        <v>138.88888888888889</v>
      </c>
      <c r="F16" s="70"/>
      <c r="G16" s="4"/>
    </row>
    <row r="17" spans="1:7" ht="15.75" thickBot="1">
      <c r="A17" s="2"/>
      <c r="B17" s="14" t="s">
        <v>23</v>
      </c>
      <c r="C17" s="18">
        <v>1</v>
      </c>
      <c r="D17" s="22">
        <v>0.9</v>
      </c>
      <c r="E17" s="67">
        <v>0.9</v>
      </c>
      <c r="F17" s="68"/>
      <c r="G17" s="4" t="s">
        <v>24</v>
      </c>
    </row>
    <row r="18" spans="1:7" ht="15.75">
      <c r="A18" s="2"/>
      <c r="B18" s="3" t="s">
        <v>25</v>
      </c>
      <c r="C18" s="20">
        <f>C20-C19</f>
        <v>9.134615384615385</v>
      </c>
      <c r="D18" s="24">
        <f>C18/D17</f>
        <v>10.149572649572649</v>
      </c>
      <c r="E18" s="49">
        <f>C18/E17</f>
        <v>10.149572649572649</v>
      </c>
      <c r="F18" s="50"/>
      <c r="G18" s="1"/>
    </row>
    <row r="19" spans="1:7" ht="15.75">
      <c r="A19" s="2"/>
      <c r="B19" s="16" t="s">
        <v>26</v>
      </c>
      <c r="C19" s="19">
        <f>C11/C17</f>
        <v>2.4038461538461537</v>
      </c>
      <c r="D19" s="23">
        <f>C19/D17</f>
        <v>2.6709401709401708</v>
      </c>
      <c r="E19" s="51">
        <f>C19/E17</f>
        <v>2.6709401709401708</v>
      </c>
      <c r="F19" s="52"/>
      <c r="G19" s="1"/>
    </row>
    <row r="20" spans="1:7" ht="16.5" thickBot="1">
      <c r="B20" s="15" t="s">
        <v>27</v>
      </c>
      <c r="C20" s="21">
        <f>C8/C17</f>
        <v>11.538461538461538</v>
      </c>
      <c r="D20" s="25">
        <f>C8/D17</f>
        <v>12.820512820512819</v>
      </c>
      <c r="E20" s="53">
        <f>C8/E17</f>
        <v>12.820512820512819</v>
      </c>
      <c r="F20" s="54"/>
    </row>
    <row r="24" spans="1:7">
      <c r="B24" t="s">
        <v>39</v>
      </c>
    </row>
    <row r="25" spans="1:7">
      <c r="B25" t="s">
        <v>28</v>
      </c>
    </row>
  </sheetData>
  <protectedRanges>
    <protectedRange sqref="C6:D7 C9:D9 C12:D12 E15:F15 E17:F17" name="Range1"/>
  </protectedRanges>
  <mergeCells count="19">
    <mergeCell ref="E20:F20"/>
    <mergeCell ref="C6:D6"/>
    <mergeCell ref="C7:D7"/>
    <mergeCell ref="C8:D8"/>
    <mergeCell ref="C9:D9"/>
    <mergeCell ref="C10:D10"/>
    <mergeCell ref="F10:F11"/>
    <mergeCell ref="C11:D11"/>
    <mergeCell ref="C12:D12"/>
    <mergeCell ref="B13:F13"/>
    <mergeCell ref="E14:F14"/>
    <mergeCell ref="E15:F15"/>
    <mergeCell ref="E16:F16"/>
    <mergeCell ref="E17:F17"/>
    <mergeCell ref="B2:F2"/>
    <mergeCell ref="B3:F4"/>
    <mergeCell ref="B5:E5"/>
    <mergeCell ref="E18:F18"/>
    <mergeCell ref="E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6870-AADC-4C2B-A99A-58223C4F97E5}">
  <dimension ref="A2:J26"/>
  <sheetViews>
    <sheetView workbookViewId="0">
      <selection activeCell="N14" sqref="N14"/>
    </sheetView>
  </sheetViews>
  <sheetFormatPr defaultRowHeight="15"/>
  <cols>
    <col min="2" max="2" width="35.140625" customWidth="1"/>
    <col min="3" max="3" width="19.42578125" customWidth="1"/>
    <col min="4" max="4" width="16.140625" customWidth="1"/>
    <col min="5" max="5" width="2.5703125" customWidth="1"/>
    <col min="6" max="6" width="0" hidden="1" customWidth="1"/>
    <col min="7" max="7" width="23" customWidth="1"/>
  </cols>
  <sheetData>
    <row r="2" spans="1:10" ht="20.25">
      <c r="A2" s="4"/>
      <c r="B2" s="77" t="s">
        <v>0</v>
      </c>
      <c r="C2" s="77"/>
      <c r="D2" s="77"/>
      <c r="E2" s="77"/>
      <c r="F2" s="77"/>
      <c r="G2" s="77"/>
      <c r="H2" s="4"/>
      <c r="I2" s="4"/>
      <c r="J2" s="4"/>
    </row>
    <row r="3" spans="1:10">
      <c r="A3" s="4"/>
      <c r="B3" s="78" t="s">
        <v>29</v>
      </c>
      <c r="C3" s="78"/>
      <c r="D3" s="78"/>
      <c r="E3" s="78"/>
      <c r="F3" s="78"/>
      <c r="G3" s="78"/>
      <c r="H3" s="4"/>
      <c r="I3" s="4"/>
      <c r="J3" s="4"/>
    </row>
    <row r="4" spans="1:10">
      <c r="A4" s="4"/>
      <c r="B4" s="78"/>
      <c r="C4" s="78"/>
      <c r="D4" s="78"/>
      <c r="E4" s="78"/>
      <c r="F4" s="78"/>
      <c r="G4" s="78"/>
      <c r="H4" s="4"/>
      <c r="I4" s="4"/>
      <c r="J4" s="4"/>
    </row>
    <row r="5" spans="1:10" ht="15.75">
      <c r="A5" s="4"/>
      <c r="B5" s="79" t="s">
        <v>16</v>
      </c>
      <c r="C5" s="79"/>
      <c r="D5" s="79"/>
      <c r="E5" s="79"/>
      <c r="F5" s="79"/>
      <c r="G5" s="8" t="s">
        <v>3</v>
      </c>
      <c r="H5" s="7"/>
      <c r="I5" s="7"/>
      <c r="J5" s="7"/>
    </row>
    <row r="6" spans="1:10" ht="15.75">
      <c r="A6" s="4"/>
      <c r="B6" s="6" t="s">
        <v>4</v>
      </c>
      <c r="C6" s="55">
        <v>1000</v>
      </c>
      <c r="D6" s="55"/>
      <c r="E6" s="9"/>
      <c r="F6" s="9"/>
      <c r="G6" s="5" t="s">
        <v>5</v>
      </c>
      <c r="H6" s="4" t="s">
        <v>30</v>
      </c>
      <c r="I6" s="4"/>
      <c r="J6" s="4"/>
    </row>
    <row r="7" spans="1:10" ht="15.75">
      <c r="A7" s="4"/>
      <c r="B7" s="6" t="s">
        <v>6</v>
      </c>
      <c r="C7" s="55">
        <v>2.2999999999999998</v>
      </c>
      <c r="D7" s="55"/>
      <c r="E7" s="9"/>
      <c r="F7" s="9"/>
      <c r="G7" s="5" t="s">
        <v>7</v>
      </c>
      <c r="H7" s="4"/>
      <c r="I7" s="4"/>
      <c r="J7" s="4"/>
    </row>
    <row r="8" spans="1:10">
      <c r="A8" s="4"/>
      <c r="B8" s="6" t="s">
        <v>31</v>
      </c>
      <c r="C8" s="56">
        <f>(C6*C7)/52</f>
        <v>44.230769230769234</v>
      </c>
      <c r="D8" s="56"/>
      <c r="E8" s="10"/>
      <c r="F8" s="10"/>
      <c r="G8" s="5" t="s">
        <v>12</v>
      </c>
      <c r="H8" s="4"/>
      <c r="I8" s="4"/>
      <c r="J8" s="4"/>
    </row>
    <row r="9" spans="1:10" ht="15.75">
      <c r="A9" s="4"/>
      <c r="B9" s="6" t="s">
        <v>9</v>
      </c>
      <c r="C9" s="57">
        <v>0.45</v>
      </c>
      <c r="D9" s="57"/>
      <c r="E9" s="11"/>
      <c r="F9" s="11"/>
      <c r="G9" s="5" t="s">
        <v>10</v>
      </c>
      <c r="H9" s="4"/>
      <c r="I9" s="4"/>
      <c r="J9" s="4"/>
    </row>
    <row r="10" spans="1:10">
      <c r="A10" s="4"/>
      <c r="B10" s="6" t="s">
        <v>11</v>
      </c>
      <c r="C10" s="58">
        <f>C6*C9</f>
        <v>450</v>
      </c>
      <c r="D10" s="58"/>
      <c r="E10" s="12"/>
      <c r="F10" s="12"/>
      <c r="G10" s="59"/>
      <c r="H10" s="4"/>
      <c r="I10" s="4"/>
      <c r="J10" s="4"/>
    </row>
    <row r="11" spans="1:10">
      <c r="A11" s="4"/>
      <c r="B11" s="6" t="s">
        <v>13</v>
      </c>
      <c r="C11" s="56">
        <f>C10/52</f>
        <v>8.6538461538461533</v>
      </c>
      <c r="D11" s="56"/>
      <c r="E11" s="10"/>
      <c r="F11" s="10"/>
      <c r="G11" s="59"/>
      <c r="H11" s="4"/>
      <c r="I11" s="4"/>
      <c r="J11" s="4"/>
    </row>
    <row r="12" spans="1:10">
      <c r="A12" s="4"/>
      <c r="B12" s="6" t="s">
        <v>32</v>
      </c>
      <c r="C12" s="61">
        <v>50</v>
      </c>
      <c r="D12" s="61"/>
      <c r="E12" s="13"/>
      <c r="F12" s="13"/>
      <c r="G12" s="5" t="s">
        <v>33</v>
      </c>
      <c r="H12" s="4"/>
      <c r="I12" s="4"/>
      <c r="J12" s="4"/>
    </row>
    <row r="13" spans="1:10" ht="15.75">
      <c r="A13" s="4"/>
      <c r="B13" s="76" t="s">
        <v>0</v>
      </c>
      <c r="C13" s="76"/>
      <c r="D13" s="76"/>
      <c r="E13" s="76"/>
      <c r="F13" s="76"/>
      <c r="G13" s="76"/>
      <c r="H13" s="4"/>
      <c r="I13" s="4"/>
      <c r="J13" s="4"/>
    </row>
    <row r="14" spans="1:10" ht="15.75">
      <c r="A14" s="4"/>
      <c r="B14" s="28"/>
      <c r="C14" s="29" t="s">
        <v>17</v>
      </c>
      <c r="D14" s="29" t="s">
        <v>18</v>
      </c>
      <c r="E14" s="73" t="s">
        <v>19</v>
      </c>
      <c r="F14" s="73"/>
      <c r="G14" s="73"/>
      <c r="H14" s="4"/>
      <c r="I14" s="4"/>
      <c r="J14" s="4"/>
    </row>
    <row r="15" spans="1:10">
      <c r="A15" s="4"/>
      <c r="B15" s="30" t="s">
        <v>34</v>
      </c>
      <c r="C15" s="31">
        <v>0.5</v>
      </c>
      <c r="D15" s="31">
        <v>0.6</v>
      </c>
      <c r="E15" s="74">
        <v>0.8</v>
      </c>
      <c r="F15" s="74"/>
      <c r="G15" s="74"/>
      <c r="H15" s="4" t="s">
        <v>35</v>
      </c>
      <c r="I15" s="4"/>
      <c r="J15" s="4"/>
    </row>
    <row r="16" spans="1:10">
      <c r="A16" s="4"/>
      <c r="B16" s="32" t="s">
        <v>36</v>
      </c>
      <c r="C16" s="33">
        <f>C10/C15</f>
        <v>900</v>
      </c>
      <c r="D16" s="34">
        <f>C10/D15</f>
        <v>750</v>
      </c>
      <c r="E16" s="75">
        <f>C10/E15</f>
        <v>562.5</v>
      </c>
      <c r="F16" s="75"/>
      <c r="G16" s="75"/>
      <c r="H16" s="4"/>
      <c r="I16" s="4"/>
      <c r="J16" s="4"/>
    </row>
    <row r="17" spans="1:10" ht="15.75">
      <c r="A17" s="1"/>
      <c r="B17" s="35" t="s">
        <v>37</v>
      </c>
      <c r="C17" s="36">
        <f>C16/52</f>
        <v>17.307692307692307</v>
      </c>
      <c r="D17" s="37">
        <f>C11/D15</f>
        <v>14.423076923076923</v>
      </c>
      <c r="E17" s="71">
        <f>C11/E15</f>
        <v>10.817307692307692</v>
      </c>
      <c r="F17" s="71"/>
      <c r="G17" s="71"/>
      <c r="H17" s="1"/>
      <c r="I17" s="1"/>
      <c r="J17" s="1"/>
    </row>
    <row r="18" spans="1:10">
      <c r="A18" s="1"/>
      <c r="B18" s="30" t="s">
        <v>23</v>
      </c>
      <c r="C18" s="31">
        <v>1</v>
      </c>
      <c r="D18" s="31">
        <v>0.9</v>
      </c>
      <c r="E18" s="74">
        <v>0.8</v>
      </c>
      <c r="F18" s="74"/>
      <c r="G18" s="74"/>
      <c r="H18" s="4" t="s">
        <v>38</v>
      </c>
      <c r="I18" s="1"/>
      <c r="J18" s="1"/>
    </row>
    <row r="19" spans="1:10" ht="15.75">
      <c r="A19" s="1"/>
      <c r="B19" s="3" t="s">
        <v>25</v>
      </c>
      <c r="C19" s="33">
        <f>C21-C20</f>
        <v>35.57692307692308</v>
      </c>
      <c r="D19" s="33">
        <f>C19/D18</f>
        <v>39.529914529914535</v>
      </c>
      <c r="E19" s="75">
        <f>C19/E18</f>
        <v>44.471153846153847</v>
      </c>
      <c r="F19" s="75"/>
      <c r="G19" s="75"/>
      <c r="H19" s="1"/>
      <c r="I19" s="1"/>
      <c r="J19" s="1"/>
    </row>
    <row r="20" spans="1:10" ht="15.75">
      <c r="A20" s="1"/>
      <c r="B20" s="38" t="s">
        <v>26</v>
      </c>
      <c r="C20" s="36">
        <f>C11/C18</f>
        <v>8.6538461538461533</v>
      </c>
      <c r="D20" s="36">
        <f>C20/D18</f>
        <v>9.615384615384615</v>
      </c>
      <c r="E20" s="71">
        <f>C20/E18</f>
        <v>10.817307692307692</v>
      </c>
      <c r="F20" s="71"/>
      <c r="G20" s="71"/>
      <c r="H20" s="1"/>
      <c r="I20" s="1"/>
      <c r="J20" s="1"/>
    </row>
    <row r="21" spans="1:10" ht="15.75">
      <c r="A21" s="4"/>
      <c r="B21" s="39" t="s">
        <v>27</v>
      </c>
      <c r="C21" s="40">
        <f>C8/C18</f>
        <v>44.230769230769234</v>
      </c>
      <c r="D21" s="40">
        <f>C8/D18</f>
        <v>49.145299145299148</v>
      </c>
      <c r="E21" s="72">
        <f>C8/E18</f>
        <v>55.28846153846154</v>
      </c>
      <c r="F21" s="72"/>
      <c r="G21" s="72"/>
      <c r="H21" s="4"/>
    </row>
    <row r="25" spans="1:10">
      <c r="B25" t="s">
        <v>39</v>
      </c>
    </row>
    <row r="26" spans="1:10">
      <c r="B26" t="s">
        <v>40</v>
      </c>
    </row>
  </sheetData>
  <sheetProtection sheet="1" objects="1" scenarios="1"/>
  <protectedRanges>
    <protectedRange sqref="C6:D7 C9:D9 C12:D12 E15:G15 E18:G18" name="Range1"/>
    <protectedRange sqref="I4 C6:D6 C7:D7 C9:D9 C12:D12 E15:G15 E18:G18" name="Range2"/>
  </protectedRanges>
  <mergeCells count="20">
    <mergeCell ref="B13:G13"/>
    <mergeCell ref="B2:G2"/>
    <mergeCell ref="B3:G4"/>
    <mergeCell ref="B5:F5"/>
    <mergeCell ref="C6:D6"/>
    <mergeCell ref="C7:D7"/>
    <mergeCell ref="C8:D8"/>
    <mergeCell ref="C9:D9"/>
    <mergeCell ref="C10:D10"/>
    <mergeCell ref="G10:G11"/>
    <mergeCell ref="C11:D11"/>
    <mergeCell ref="C12:D12"/>
    <mergeCell ref="E20:G20"/>
    <mergeCell ref="E21:G21"/>
    <mergeCell ref="E14:G14"/>
    <mergeCell ref="E15:G15"/>
    <mergeCell ref="E16:G16"/>
    <mergeCell ref="E17:G17"/>
    <mergeCell ref="E18:G18"/>
    <mergeCell ref="E19:G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b42dd11-4129-42cb-b508-4cb4bcffb519">
      <UserInfo>
        <DisplayName>Ricci Setholm</DisplayName>
        <AccountId>279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373A94C1067E4C97BD00E1F6044A0D" ma:contentTypeVersion="14" ma:contentTypeDescription="Create a new document." ma:contentTypeScope="" ma:versionID="1efb7ca70c6978354b6fe2c3766d55c7">
  <xsd:schema xmlns:xsd="http://www.w3.org/2001/XMLSchema" xmlns:xs="http://www.w3.org/2001/XMLSchema" xmlns:p="http://schemas.microsoft.com/office/2006/metadata/properties" xmlns:ns2="9b42dd11-4129-42cb-b508-4cb4bcffb519" xmlns:ns3="af1872c3-ce7b-4655-baeb-40400ea7a874" targetNamespace="http://schemas.microsoft.com/office/2006/metadata/properties" ma:root="true" ma:fieldsID="6805ca59204b0f4557d189146ccf1b01" ns2:_="" ns3:_="">
    <xsd:import namespace="9b42dd11-4129-42cb-b508-4cb4bcffb519"/>
    <xsd:import namespace="af1872c3-ce7b-4655-baeb-40400ea7a8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2dd11-4129-42cb-b508-4cb4bcffb5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872c3-ce7b-4655-baeb-40400ea7a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181754-FB89-4BEB-A102-E9609CF6EBDF}">
  <ds:schemaRefs>
    <ds:schemaRef ds:uri="http://schemas.microsoft.com/office/2006/metadata/properties"/>
    <ds:schemaRef ds:uri="http://schemas.microsoft.com/office/infopath/2007/PartnerControls"/>
    <ds:schemaRef ds:uri="9b42dd11-4129-42cb-b508-4cb4bcffb519"/>
  </ds:schemaRefs>
</ds:datastoreItem>
</file>

<file path=customXml/itemProps2.xml><?xml version="1.0" encoding="utf-8"?>
<ds:datastoreItem xmlns:ds="http://schemas.openxmlformats.org/officeDocument/2006/customXml" ds:itemID="{66E27D77-734E-44F2-8C72-D3F21EFAC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42dd11-4129-42cb-b508-4cb4bcffb519"/>
    <ds:schemaRef ds:uri="af1872c3-ce7b-4655-baeb-40400ea7a8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430779-8D4A-4F7E-AF6A-327DF180F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Purchasing gilts</vt:lpstr>
      <vt:lpstr>On farm replacement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 Beth Rasmussen</dc:creator>
  <cp:keywords/>
  <dc:description/>
  <cp:lastModifiedBy>Ellen Sofie Stensberg</cp:lastModifiedBy>
  <cp:revision/>
  <dcterms:created xsi:type="dcterms:W3CDTF">2023-05-01T12:48:53Z</dcterms:created>
  <dcterms:modified xsi:type="dcterms:W3CDTF">2023-09-06T12:17:02Z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0x010100ACCA9997E8F53147803F58CEF0EB5501</vt:lpwstr>
  </property>
  <property fmtid="{D5CDD505-2E9C-101B-9397-08002B2CF9AE}" pid="3" name="MediaServiceImageTags">
    <vt:lpwstr/>
  </property>
</Properties>
</file>